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n7fjsIYGJzvuaaro/7BlBF30fPy/9Ed2CUsSRtHl06zHj0SFf8BPJknBbHdPuwe9SVHicCKqcxNBFfk/M+3Kg==" workbookSaltValue="/vudj7yIxCza7sBF7pGfo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<sst xmlns="http://schemas.openxmlformats.org/spreadsheetml/2006/main" xmlns:r="http://schemas.openxmlformats.org/officeDocument/2006/relationships" count="114" uniqueCount="114">
  <si>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</si>
  <si>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</si>
  <si>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</si>
  <si>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</si>
  <si>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</si>
  <si>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</si>
  <si>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</si>
  <si>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</si>
  <si>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</si>
  <si>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</si>
  <si>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</si>
  <si>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</si>
  <si>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</si>
  <si>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</si>
  <si>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</si>
  <si>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</si>
  <si>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</si>
  <si>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</si>
  <si>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</si>
  <si>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</si>
  <si>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</si>
  <si>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</si>
  <si>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</si>
  <si>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</si>
  <si>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</si>
  <si>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</si>
  <si>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</si>
  <si>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</si>
  <si>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</si>
  <si>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</si>
  <si>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</si>
  <si>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</si>
  <si>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</si>
  <si>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</si>
  <si>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</si>
  <si>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</si>
  <si>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</si>
  <si>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</si>
  <si>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</si>
  <si>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</si>
  <si>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</si>
  <si>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①　経常収支比率は、類似団体と比較しても低く、100％を下回っている状況であるため経営状態は良い状況にない。
②　累積欠損金比率は、公営企業化後の累積で増加傾向にあり、経費の縮減及び使用料収入の増加に向けた戦略的な経営を行っていく必要がある。
③　流動比率は、企業会計化後の累積が十分ではなく100％を大幅に下回っており、現金預金などの流動資産が十分にある状況ではないことから、流動資産を増加させていく必要がある。
④　企業債残高対事業規模比率は、類似団体と比較して低い状況にあるものの、今後の更新需要の増加を見越し、計画的に更新していく必要がある。
⑤　経費回収率は、前年度より大幅に減少し、類似団体平均も大幅に下回っていることから、汚水処理費の削減や使用料収入の増加を図っていく必要がある。
⑥　汚水処理原価は、前年度より大幅に増加しており、経費の削減に向けた改善策を検討する必要がある。
⑦　施設利用率は、前年度より減少しているものの、類似団体平均を上回っている。
⑧　水洗化率は、100％に近い数値となっており、類似団体平均と比較しても高い数値となっている。</t>
    <rPh sb="28" eb="30">
      <t>シタマワ</t>
    </rPh>
    <rPh sb="34" eb="36">
      <t>ジョウキョウ</t>
    </rPh>
    <rPh sb="41" eb="43">
      <t>ケイエイ</t>
    </rPh>
    <rPh sb="43" eb="45">
      <t>ジョウタイ</t>
    </rPh>
    <rPh sb="46" eb="47">
      <t>ヨ</t>
    </rPh>
    <rPh sb="48" eb="50">
      <t>ジョウキョウ</t>
    </rPh>
    <rPh sb="66" eb="68">
      <t>コウエイ</t>
    </rPh>
    <rPh sb="68" eb="70">
      <t>キギョウ</t>
    </rPh>
    <rPh sb="70" eb="71">
      <t>カ</t>
    </rPh>
    <rPh sb="71" eb="72">
      <t>ゴ</t>
    </rPh>
    <rPh sb="73" eb="75">
      <t>ルイセキ</t>
    </rPh>
    <rPh sb="76" eb="78">
      <t>ゾウカ</t>
    </rPh>
    <rPh sb="78" eb="80">
      <t>ケイコウ</t>
    </rPh>
    <rPh sb="130" eb="132">
      <t>キギョウ</t>
    </rPh>
    <rPh sb="132" eb="134">
      <t>カイケイ</t>
    </rPh>
    <rPh sb="134" eb="135">
      <t>カ</t>
    </rPh>
    <rPh sb="135" eb="136">
      <t>ゴ</t>
    </rPh>
    <rPh sb="137" eb="139">
      <t>ルイセキ</t>
    </rPh>
    <rPh sb="140" eb="142">
      <t>ジュウブン</t>
    </rPh>
    <rPh sb="151" eb="153">
      <t>オオハバ</t>
    </rPh>
    <rPh sb="154" eb="155">
      <t>シタ</t>
    </rPh>
    <rPh sb="161" eb="163">
      <t>ゲンキン</t>
    </rPh>
    <rPh sb="163" eb="165">
      <t>ヨキン</t>
    </rPh>
    <rPh sb="168" eb="170">
      <t>リュウドウ</t>
    </rPh>
    <rPh sb="170" eb="172">
      <t>シサン</t>
    </rPh>
    <rPh sb="173" eb="175">
      <t>ジュウブン</t>
    </rPh>
    <rPh sb="178" eb="180">
      <t>ジョウキョウ</t>
    </rPh>
    <rPh sb="189" eb="191">
      <t>リュウドウ</t>
    </rPh>
    <rPh sb="191" eb="193">
      <t>シサン</t>
    </rPh>
    <rPh sb="194" eb="196">
      <t>ゾウカ</t>
    </rPh>
    <rPh sb="201" eb="203">
      <t>ヒツヨウ</t>
    </rPh>
    <rPh sb="261" eb="262">
      <t>テキ</t>
    </rPh>
    <rPh sb="263" eb="265">
      <t>コウシン</t>
    </rPh>
    <rPh sb="285" eb="288">
      <t>ゼンネンド</t>
    </rPh>
    <rPh sb="290" eb="292">
      <t>オオハバ</t>
    </rPh>
    <rPh sb="293" eb="295">
      <t>ゲンショウ</t>
    </rPh>
    <rPh sb="304" eb="306">
      <t>オオハバ</t>
    </rPh>
    <rPh sb="318" eb="320">
      <t>オスイ</t>
    </rPh>
    <rPh sb="320" eb="322">
      <t>ショリ</t>
    </rPh>
    <rPh sb="322" eb="323">
      <t>ヒ</t>
    </rPh>
    <rPh sb="324" eb="326">
      <t>サクゲン</t>
    </rPh>
    <rPh sb="327" eb="330">
      <t>シヨウリョウ</t>
    </rPh>
    <rPh sb="330" eb="332">
      <t>シュウニュウ</t>
    </rPh>
    <rPh sb="333" eb="335">
      <t>ゾウカ</t>
    </rPh>
    <rPh sb="336" eb="337">
      <t>ハカ</t>
    </rPh>
    <rPh sb="341" eb="343">
      <t>ヒツヨウ</t>
    </rPh>
    <rPh sb="358" eb="361">
      <t>ゼンネンド</t>
    </rPh>
    <rPh sb="363" eb="365">
      <t>オオハバ</t>
    </rPh>
    <rPh sb="366" eb="368">
      <t>ゾウカ</t>
    </rPh>
    <rPh sb="373" eb="375">
      <t>ケイヒ</t>
    </rPh>
    <rPh sb="376" eb="378">
      <t>サクゲン</t>
    </rPh>
    <rPh sb="379" eb="380">
      <t>ム</t>
    </rPh>
    <rPh sb="382" eb="385">
      <t>カイゼンサク</t>
    </rPh>
    <rPh sb="386" eb="388">
      <t>ケントウ</t>
    </rPh>
    <rPh sb="390" eb="392">
      <t>ヒツヨウ</t>
    </rPh>
    <rPh sb="406" eb="409">
      <t>ゼンネンド</t>
    </rPh>
    <rPh sb="411" eb="413">
      <t>ゲンショウ</t>
    </rPh>
    <rPh sb="425" eb="427">
      <t>ヘイキン</t>
    </rPh>
    <rPh sb="428" eb="430">
      <t>ウワマワ</t>
    </rPh>
    <phoneticPr fontId="1"/>
  </si>
  <si>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</si>
  <si>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</si>
  <si>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</si>
  <si>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</si>
  <si>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</si>
  <si>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</si>
  <si>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</si>
  <si>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</si>
  <si>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</si>
  <si>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</si>
  <si>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</si>
  <si>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</si>
  <si>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</si>
  <si>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</si>
  <si>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</si>
  <si>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</si>
  <si>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</si>
  <si>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</si>
  <si>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</si>
  <si>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</si>
  <si>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</si>
  <si>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</si>
  <si>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　経常収支比率が100％に近い状態になっているが、一般会計からの基準外繰入によるものであり、一般会計に依存した経営となっている状況にある。
　人口減少による有収水量の減少が見込まれるが、汚水処理費用の減少は人口減少比率ほどは見込めないことから、今後も汚水処理原価の増加が予想される。
　ダウンサイジングやより効率的な処理方法を検討するなど経費の縮減に向けた対策を考えることが必要ではあるが、施設維持のため使用料の改定を行うなど、経営改善に向けた対策を行っていく必要がある。</t>
    <rPh sb="1" eb="3">
      <t>ケイジョウ</t>
    </rPh>
    <rPh sb="3" eb="5">
      <t>シュウシ</t>
    </rPh>
    <rPh sb="5" eb="7">
      <t>ヒリツ</t>
    </rPh>
    <rPh sb="13" eb="14">
      <t>チカ</t>
    </rPh>
    <rPh sb="15" eb="17">
      <t>ジョウタイ</t>
    </rPh>
    <rPh sb="35" eb="37">
      <t>クリイレ</t>
    </rPh>
    <rPh sb="46" eb="48">
      <t>イッパン</t>
    </rPh>
    <rPh sb="48" eb="50">
      <t>カイケイ</t>
    </rPh>
    <rPh sb="51" eb="53">
      <t>イゾン</t>
    </rPh>
    <rPh sb="55" eb="57">
      <t>ケイエイ</t>
    </rPh>
    <rPh sb="63" eb="65">
      <t>ジョウキョウ</t>
    </rPh>
    <rPh sb="71" eb="73">
      <t>ジンコウ</t>
    </rPh>
    <rPh sb="73" eb="75">
      <t>ゲンショウ</t>
    </rPh>
    <rPh sb="78" eb="80">
      <t>ユウシュウ</t>
    </rPh>
    <rPh sb="80" eb="82">
      <t>スイリョウ</t>
    </rPh>
    <rPh sb="83" eb="85">
      <t>ゲンショウ</t>
    </rPh>
    <rPh sb="86" eb="88">
      <t>ミコ</t>
    </rPh>
    <rPh sb="93" eb="95">
      <t>オスイ</t>
    </rPh>
    <rPh sb="95" eb="97">
      <t>ショリ</t>
    </rPh>
    <rPh sb="97" eb="99">
      <t>ヒヨウ</t>
    </rPh>
    <rPh sb="100" eb="102">
      <t>ゲンショウ</t>
    </rPh>
    <rPh sb="103" eb="105">
      <t>ジンコウ</t>
    </rPh>
    <rPh sb="105" eb="107">
      <t>ゲンショウ</t>
    </rPh>
    <rPh sb="107" eb="109">
      <t>ヒリツ</t>
    </rPh>
    <rPh sb="112" eb="114">
      <t>ミコ</t>
    </rPh>
    <rPh sb="122" eb="124">
      <t>コンゴ</t>
    </rPh>
    <rPh sb="125" eb="127">
      <t>オスイ</t>
    </rPh>
    <rPh sb="127" eb="129">
      <t>ショリ</t>
    </rPh>
    <rPh sb="129" eb="131">
      <t>ゲンカ</t>
    </rPh>
    <rPh sb="132" eb="134">
      <t>ゾウカ</t>
    </rPh>
    <rPh sb="135" eb="137">
      <t>ヨソウ</t>
    </rPh>
    <rPh sb="154" eb="157">
      <t>コウリツテキ</t>
    </rPh>
    <rPh sb="158" eb="160">
      <t>ショリ</t>
    </rPh>
    <rPh sb="160" eb="162">
      <t>ホウホウ</t>
    </rPh>
    <rPh sb="163" eb="165">
      <t>ケントウ</t>
    </rPh>
    <rPh sb="169" eb="171">
      <t>ケイヒ</t>
    </rPh>
    <rPh sb="172" eb="174">
      <t>シュクゲン</t>
    </rPh>
    <rPh sb="175" eb="176">
      <t>ム</t>
    </rPh>
    <rPh sb="178" eb="180">
      <t>タイサク</t>
    </rPh>
    <rPh sb="181" eb="182">
      <t>カンガ</t>
    </rPh>
    <rPh sb="187" eb="189">
      <t>ヒツヨウ</t>
    </rPh>
    <rPh sb="195" eb="197">
      <t>シセツ</t>
    </rPh>
    <rPh sb="197" eb="199">
      <t>イジ</t>
    </rPh>
    <rPh sb="202" eb="205">
      <t>シヨウリョウ</t>
    </rPh>
    <rPh sb="206" eb="208">
      <t>カイテイ</t>
    </rPh>
    <rPh sb="209" eb="210">
      <t>オコナ</t>
    </rPh>
    <rPh sb="214" eb="216">
      <t>ケイエイ</t>
    </rPh>
    <rPh sb="216" eb="218">
      <t>カイゼン</t>
    </rPh>
    <rPh sb="219" eb="220">
      <t>ム</t>
    </rPh>
    <rPh sb="222" eb="224">
      <t>タイサク</t>
    </rPh>
    <rPh sb="225" eb="226">
      <t>オコナ</t>
    </rPh>
    <rPh sb="230" eb="232">
      <t>ヒツヨウ</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</si>
  <si>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</si>
  <si>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</si>
  <si>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</si>
  <si>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</si>
  <si>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</si>
  <si>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</si>
  <si>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</si>
  <si>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</si>
  <si>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</si>
  <si>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</si>
  <si>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</si>
  <si>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</si>
  <si>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</si>
  <si>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</si>
  <si>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</si>
  <si>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</si>
  <si>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</si>
  <si>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</si>
  <si>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</si>
  <si>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</si>
  <si>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</si>
  <si>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</si>
  <si>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</si>
  <si>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</si>
  <si>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</si>
  <si>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</si>
  <si>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</si>
  <si>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</si>
  <si>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</si>
  <si>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</si>
  <si>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</si>
  <si>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</si>
  <si>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</si>
  <si>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別海町</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</si>
  <si>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</si>
  <si>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</si>
  <si>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</si>
  <si>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</si>
  <si>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</si>
  <si>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</si>
  <si>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</si>
  <si>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</si>
  <si>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</si>
  <si>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</si>
  <si>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</si>
  <si>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</si>
  <si>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</si>
  <si>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</si>
  <si>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　有形固定資産減価償却率は、類似団体平均を上回っており、施設等の老朽化等が見込まれるため、ストックマネジメント計画に基づき、計画的な改築更新、財源の確保、投資計画等の見直しの検討が必要である。
②　管渠老朽化率は、0％となっており、法定耐用年数までに期間があるものの、今後の経営の負荷とならないよう計画的に更新する必要がある。
③　管渠改善率は、法定耐用年数を迎える管が少なく0％となっており、更新までに期間があるものの、今後の経営の負荷とならないよう計画的に更新する必要がある。</t>
    <rPh sb="135" eb="137">
      <t>コンゴ</t>
    </rPh>
    <rPh sb="152" eb="153">
      <t>テキ</t>
    </rPh>
    <rPh sb="154" eb="156">
      <t>コウシン</t>
    </rPh>
    <rPh sb="174" eb="176">
      <t>ホウテイ</t>
    </rPh>
    <rPh sb="176" eb="178">
      <t>タイヨウ</t>
    </rPh>
    <rPh sb="178" eb="180">
      <t>ネンスウ</t>
    </rPh>
    <rPh sb="181" eb="182">
      <t>ムカ</t>
    </rPh>
    <rPh sb="184" eb="185">
      <t>カン</t>
    </rPh>
    <rPh sb="186" eb="187">
      <t>スク</t>
    </rPh>
    <rPh sb="198" eb="200">
      <t>コウシン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</si>
</sst>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0.22</c:v>
                </c:pt>
                <c:pt idx="4">
                  <c:v>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63.41</c:v>
                </c:pt>
                <c:pt idx="4">
                  <c:v>56.83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45.3</c:v>
                </c:pt>
                <c:pt idx="4">
                  <c:v>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98.93</c:v>
                </c:pt>
                <c:pt idx="4">
                  <c:v>98.97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88.37</c:v>
                </c:pt>
                <c:pt idx="4">
                  <c:v>88.66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93.4</c:v>
                </c:pt>
                <c:pt idx="4">
                  <c:v>94.89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101.98</c:v>
                </c:pt>
                <c:pt idx="4">
                  <c:v>102.68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64.37</c:v>
                </c:pt>
                <c:pt idx="4">
                  <c:v>66.069999999999993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32.57</c:v>
                </c:pt>
                <c:pt idx="4">
                  <c:v>33.159999999999997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4.e-002</c:v>
                </c:pt>
                <c:pt idx="4">
                  <c:v>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25.43</c:v>
                </c:pt>
                <c:pt idx="4">
                  <c:v>41.46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52.27</c:v>
                </c:pt>
                <c:pt idx="4">
                  <c:v>58.68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20.76</c:v>
                </c:pt>
                <c:pt idx="4">
                  <c:v>28.75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41.51</c:v>
                </c:pt>
                <c:pt idx="4">
                  <c:v>45.01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517.49</c:v>
                </c:pt>
                <c:pt idx="4">
                  <c:v>482.97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1160.22</c:v>
                </c:pt>
                <c:pt idx="4">
                  <c:v>1141.98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60.6</c:v>
                </c:pt>
                <c:pt idx="4">
                  <c:v>41.43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81.81</c:v>
                </c:pt>
                <c:pt idx="4">
                  <c:v>82.27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261.79000000000002</c:v>
                </c:pt>
                <c:pt idx="4">
                  <c:v>383.11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193.59</c:v>
                </c:pt>
                <c:pt idx="4">
                  <c:v>194.42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C33" zoomScale="80" zoomScaleNormal="80" workbookViewId="0">
      <selection activeCell="C83" sqref="C83:BJ8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別海町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14210</v>
      </c>
      <c r="AM8" s="21"/>
      <c r="AN8" s="21"/>
      <c r="AO8" s="21"/>
      <c r="AP8" s="21"/>
      <c r="AQ8" s="21"/>
      <c r="AR8" s="21"/>
      <c r="AS8" s="21"/>
      <c r="AT8" s="7">
        <f>データ!T6</f>
        <v>1317.17</v>
      </c>
      <c r="AU8" s="7"/>
      <c r="AV8" s="7"/>
      <c r="AW8" s="7"/>
      <c r="AX8" s="7"/>
      <c r="AY8" s="7"/>
      <c r="AZ8" s="7"/>
      <c r="BA8" s="7"/>
      <c r="BB8" s="7">
        <f>データ!U6</f>
        <v>10.79</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84.8</v>
      </c>
      <c r="J10" s="7"/>
      <c r="K10" s="7"/>
      <c r="L10" s="7"/>
      <c r="M10" s="7"/>
      <c r="N10" s="7"/>
      <c r="O10" s="7"/>
      <c r="P10" s="7">
        <f>データ!P6</f>
        <v>45.74</v>
      </c>
      <c r="Q10" s="7"/>
      <c r="R10" s="7"/>
      <c r="S10" s="7"/>
      <c r="T10" s="7"/>
      <c r="U10" s="7"/>
      <c r="V10" s="7"/>
      <c r="W10" s="7">
        <f>データ!Q6</f>
        <v>88.81</v>
      </c>
      <c r="X10" s="7"/>
      <c r="Y10" s="7"/>
      <c r="Z10" s="7"/>
      <c r="AA10" s="7"/>
      <c r="AB10" s="7"/>
      <c r="AC10" s="7"/>
      <c r="AD10" s="21">
        <f>データ!R6</f>
        <v>3369</v>
      </c>
      <c r="AE10" s="21"/>
      <c r="AF10" s="21"/>
      <c r="AG10" s="21"/>
      <c r="AH10" s="21"/>
      <c r="AI10" s="21"/>
      <c r="AJ10" s="21"/>
      <c r="AK10" s="2"/>
      <c r="AL10" s="21">
        <f>データ!V6</f>
        <v>6429</v>
      </c>
      <c r="AM10" s="21"/>
      <c r="AN10" s="21"/>
      <c r="AO10" s="21"/>
      <c r="AP10" s="21"/>
      <c r="AQ10" s="21"/>
      <c r="AR10" s="21"/>
      <c r="AS10" s="21"/>
      <c r="AT10" s="7">
        <f>データ!W6</f>
        <v>3.84</v>
      </c>
      <c r="AU10" s="7"/>
      <c r="AV10" s="7"/>
      <c r="AW10" s="7"/>
      <c r="AX10" s="7"/>
      <c r="AY10" s="7"/>
      <c r="AZ10" s="7"/>
      <c r="BA10" s="7"/>
      <c r="BB10" s="7">
        <f>データ!X6</f>
        <v>1674.22</v>
      </c>
      <c r="BC10" s="7"/>
      <c r="BD10" s="7"/>
      <c r="BE10" s="7"/>
      <c r="BF10" s="7"/>
      <c r="BG10" s="7"/>
      <c r="BH10" s="7"/>
      <c r="BI10" s="7"/>
      <c r="BJ10" s="2"/>
      <c r="BK10" s="2"/>
      <c r="BL10" s="29" t="s">
        <v>36</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41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64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11</v>
      </c>
      <c r="J84" s="12" t="s">
        <v>50</v>
      </c>
      <c r="K84" s="12" t="s">
        <v>51</v>
      </c>
      <c r="L84" s="12" t="s">
        <v>4</v>
      </c>
      <c r="M84" s="12" t="s">
        <v>34</v>
      </c>
      <c r="N84" s="12" t="s">
        <v>53</v>
      </c>
      <c r="O84" s="12" t="s">
        <v>55</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TekybgipR0HQajIq4e+vjwLmK6iy+NTkvUuqXIISCjRcmKzGa1YRPT6E/f2FZBGrX7J73gbYXhGegtW53i/HQ==" saltValue="Um8SN553NOMnUcni4S52i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56</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59</v>
      </c>
      <c r="D3" s="58" t="s">
        <v>60</v>
      </c>
      <c r="E3" s="58" t="s">
        <v>7</v>
      </c>
      <c r="F3" s="58" t="s">
        <v>6</v>
      </c>
      <c r="G3" s="58" t="s">
        <v>26</v>
      </c>
      <c r="H3" s="64" t="s">
        <v>61</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62</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29</v>
      </c>
      <c r="AV4" s="76"/>
      <c r="AW4" s="76"/>
      <c r="AX4" s="76"/>
      <c r="AY4" s="76"/>
      <c r="AZ4" s="76"/>
      <c r="BA4" s="76"/>
      <c r="BB4" s="76"/>
      <c r="BC4" s="76"/>
      <c r="BD4" s="76"/>
      <c r="BE4" s="76"/>
      <c r="BF4" s="76" t="s">
        <v>65</v>
      </c>
      <c r="BG4" s="76"/>
      <c r="BH4" s="76"/>
      <c r="BI4" s="76"/>
      <c r="BJ4" s="76"/>
      <c r="BK4" s="76"/>
      <c r="BL4" s="76"/>
      <c r="BM4" s="76"/>
      <c r="BN4" s="76"/>
      <c r="BO4" s="76"/>
      <c r="BP4" s="76"/>
      <c r="BQ4" s="76" t="s">
        <v>0</v>
      </c>
      <c r="BR4" s="76"/>
      <c r="BS4" s="76"/>
      <c r="BT4" s="76"/>
      <c r="BU4" s="76"/>
      <c r="BV4" s="76"/>
      <c r="BW4" s="76"/>
      <c r="BX4" s="76"/>
      <c r="BY4" s="76"/>
      <c r="BZ4" s="76"/>
      <c r="CA4" s="76"/>
      <c r="CB4" s="76" t="s">
        <v>63</v>
      </c>
      <c r="CC4" s="76"/>
      <c r="CD4" s="76"/>
      <c r="CE4" s="76"/>
      <c r="CF4" s="76"/>
      <c r="CG4" s="76"/>
      <c r="CH4" s="76"/>
      <c r="CI4" s="76"/>
      <c r="CJ4" s="76"/>
      <c r="CK4" s="76"/>
      <c r="CL4" s="76"/>
      <c r="CM4" s="76" t="s">
        <v>67</v>
      </c>
      <c r="CN4" s="76"/>
      <c r="CO4" s="76"/>
      <c r="CP4" s="76"/>
      <c r="CQ4" s="76"/>
      <c r="CR4" s="76"/>
      <c r="CS4" s="76"/>
      <c r="CT4" s="76"/>
      <c r="CU4" s="76"/>
      <c r="CV4" s="76"/>
      <c r="CW4" s="76"/>
      <c r="CX4" s="76" t="s">
        <v>68</v>
      </c>
      <c r="CY4" s="76"/>
      <c r="CZ4" s="76"/>
      <c r="DA4" s="76"/>
      <c r="DB4" s="76"/>
      <c r="DC4" s="76"/>
      <c r="DD4" s="76"/>
      <c r="DE4" s="76"/>
      <c r="DF4" s="76"/>
      <c r="DG4" s="76"/>
      <c r="DH4" s="76"/>
      <c r="DI4" s="76" t="s">
        <v>69</v>
      </c>
      <c r="DJ4" s="76"/>
      <c r="DK4" s="76"/>
      <c r="DL4" s="76"/>
      <c r="DM4" s="76"/>
      <c r="DN4" s="76"/>
      <c r="DO4" s="76"/>
      <c r="DP4" s="76"/>
      <c r="DQ4" s="76"/>
      <c r="DR4" s="76"/>
      <c r="DS4" s="76"/>
      <c r="DT4" s="76" t="s">
        <v>37</v>
      </c>
      <c r="DU4" s="76"/>
      <c r="DV4" s="76"/>
      <c r="DW4" s="76"/>
      <c r="DX4" s="76"/>
      <c r="DY4" s="76"/>
      <c r="DZ4" s="76"/>
      <c r="EA4" s="76"/>
      <c r="EB4" s="76"/>
      <c r="EC4" s="76"/>
      <c r="ED4" s="76"/>
      <c r="EE4" s="76" t="s">
        <v>70</v>
      </c>
      <c r="EF4" s="76"/>
      <c r="EG4" s="76"/>
      <c r="EH4" s="76"/>
      <c r="EI4" s="76"/>
      <c r="EJ4" s="76"/>
      <c r="EK4" s="76"/>
      <c r="EL4" s="76"/>
      <c r="EM4" s="76"/>
      <c r="EN4" s="76"/>
      <c r="EO4" s="76"/>
    </row>
    <row r="5" spans="1:148">
      <c r="A5" s="56" t="s">
        <v>71</v>
      </c>
      <c r="B5" s="60"/>
      <c r="C5" s="60"/>
      <c r="D5" s="60"/>
      <c r="E5" s="60"/>
      <c r="F5" s="60"/>
      <c r="G5" s="60"/>
      <c r="H5" s="66" t="s">
        <v>58</v>
      </c>
      <c r="I5" s="66" t="s">
        <v>72</v>
      </c>
      <c r="J5" s="66" t="s">
        <v>73</v>
      </c>
      <c r="K5" s="66" t="s">
        <v>74</v>
      </c>
      <c r="L5" s="66" t="s">
        <v>75</v>
      </c>
      <c r="M5" s="66" t="s">
        <v>8</v>
      </c>
      <c r="N5" s="66" t="s">
        <v>76</v>
      </c>
      <c r="O5" s="66" t="s">
        <v>77</v>
      </c>
      <c r="P5" s="66" t="s">
        <v>78</v>
      </c>
      <c r="Q5" s="66" t="s">
        <v>79</v>
      </c>
      <c r="R5" s="66" t="s">
        <v>80</v>
      </c>
      <c r="S5" s="66" t="s">
        <v>81</v>
      </c>
      <c r="T5" s="66" t="s">
        <v>82</v>
      </c>
      <c r="U5" s="66" t="s">
        <v>66</v>
      </c>
      <c r="V5" s="66" t="s">
        <v>83</v>
      </c>
      <c r="W5" s="66" t="s">
        <v>84</v>
      </c>
      <c r="X5" s="66" t="s">
        <v>85</v>
      </c>
      <c r="Y5" s="66" t="s">
        <v>86</v>
      </c>
      <c r="Z5" s="66" t="s">
        <v>87</v>
      </c>
      <c r="AA5" s="66" t="s">
        <v>88</v>
      </c>
      <c r="AB5" s="66" t="s">
        <v>89</v>
      </c>
      <c r="AC5" s="66" t="s">
        <v>90</v>
      </c>
      <c r="AD5" s="66" t="s">
        <v>92</v>
      </c>
      <c r="AE5" s="66" t="s">
        <v>93</v>
      </c>
      <c r="AF5" s="66" t="s">
        <v>94</v>
      </c>
      <c r="AG5" s="66" t="s">
        <v>95</v>
      </c>
      <c r="AH5" s="66" t="s">
        <v>96</v>
      </c>
      <c r="AI5" s="66" t="s">
        <v>45</v>
      </c>
      <c r="AJ5" s="66" t="s">
        <v>86</v>
      </c>
      <c r="AK5" s="66" t="s">
        <v>87</v>
      </c>
      <c r="AL5" s="66" t="s">
        <v>88</v>
      </c>
      <c r="AM5" s="66" t="s">
        <v>89</v>
      </c>
      <c r="AN5" s="66" t="s">
        <v>90</v>
      </c>
      <c r="AO5" s="66" t="s">
        <v>92</v>
      </c>
      <c r="AP5" s="66" t="s">
        <v>93</v>
      </c>
      <c r="AQ5" s="66" t="s">
        <v>94</v>
      </c>
      <c r="AR5" s="66" t="s">
        <v>95</v>
      </c>
      <c r="AS5" s="66" t="s">
        <v>96</v>
      </c>
      <c r="AT5" s="66" t="s">
        <v>91</v>
      </c>
      <c r="AU5" s="66" t="s">
        <v>86</v>
      </c>
      <c r="AV5" s="66" t="s">
        <v>87</v>
      </c>
      <c r="AW5" s="66" t="s">
        <v>88</v>
      </c>
      <c r="AX5" s="66" t="s">
        <v>89</v>
      </c>
      <c r="AY5" s="66" t="s">
        <v>90</v>
      </c>
      <c r="AZ5" s="66" t="s">
        <v>92</v>
      </c>
      <c r="BA5" s="66" t="s">
        <v>93</v>
      </c>
      <c r="BB5" s="66" t="s">
        <v>94</v>
      </c>
      <c r="BC5" s="66" t="s">
        <v>95</v>
      </c>
      <c r="BD5" s="66" t="s">
        <v>96</v>
      </c>
      <c r="BE5" s="66" t="s">
        <v>91</v>
      </c>
      <c r="BF5" s="66" t="s">
        <v>86</v>
      </c>
      <c r="BG5" s="66" t="s">
        <v>87</v>
      </c>
      <c r="BH5" s="66" t="s">
        <v>88</v>
      </c>
      <c r="BI5" s="66" t="s">
        <v>89</v>
      </c>
      <c r="BJ5" s="66" t="s">
        <v>90</v>
      </c>
      <c r="BK5" s="66" t="s">
        <v>92</v>
      </c>
      <c r="BL5" s="66" t="s">
        <v>93</v>
      </c>
      <c r="BM5" s="66" t="s">
        <v>94</v>
      </c>
      <c r="BN5" s="66" t="s">
        <v>95</v>
      </c>
      <c r="BO5" s="66" t="s">
        <v>96</v>
      </c>
      <c r="BP5" s="66" t="s">
        <v>91</v>
      </c>
      <c r="BQ5" s="66" t="s">
        <v>86</v>
      </c>
      <c r="BR5" s="66" t="s">
        <v>87</v>
      </c>
      <c r="BS5" s="66" t="s">
        <v>88</v>
      </c>
      <c r="BT5" s="66" t="s">
        <v>89</v>
      </c>
      <c r="BU5" s="66" t="s">
        <v>90</v>
      </c>
      <c r="BV5" s="66" t="s">
        <v>92</v>
      </c>
      <c r="BW5" s="66" t="s">
        <v>93</v>
      </c>
      <c r="BX5" s="66" t="s">
        <v>94</v>
      </c>
      <c r="BY5" s="66" t="s">
        <v>95</v>
      </c>
      <c r="BZ5" s="66" t="s">
        <v>96</v>
      </c>
      <c r="CA5" s="66" t="s">
        <v>91</v>
      </c>
      <c r="CB5" s="66" t="s">
        <v>86</v>
      </c>
      <c r="CC5" s="66" t="s">
        <v>87</v>
      </c>
      <c r="CD5" s="66" t="s">
        <v>88</v>
      </c>
      <c r="CE5" s="66" t="s">
        <v>89</v>
      </c>
      <c r="CF5" s="66" t="s">
        <v>90</v>
      </c>
      <c r="CG5" s="66" t="s">
        <v>92</v>
      </c>
      <c r="CH5" s="66" t="s">
        <v>93</v>
      </c>
      <c r="CI5" s="66" t="s">
        <v>94</v>
      </c>
      <c r="CJ5" s="66" t="s">
        <v>95</v>
      </c>
      <c r="CK5" s="66" t="s">
        <v>96</v>
      </c>
      <c r="CL5" s="66" t="s">
        <v>91</v>
      </c>
      <c r="CM5" s="66" t="s">
        <v>86</v>
      </c>
      <c r="CN5" s="66" t="s">
        <v>87</v>
      </c>
      <c r="CO5" s="66" t="s">
        <v>88</v>
      </c>
      <c r="CP5" s="66" t="s">
        <v>89</v>
      </c>
      <c r="CQ5" s="66" t="s">
        <v>90</v>
      </c>
      <c r="CR5" s="66" t="s">
        <v>92</v>
      </c>
      <c r="CS5" s="66" t="s">
        <v>93</v>
      </c>
      <c r="CT5" s="66" t="s">
        <v>94</v>
      </c>
      <c r="CU5" s="66" t="s">
        <v>95</v>
      </c>
      <c r="CV5" s="66" t="s">
        <v>96</v>
      </c>
      <c r="CW5" s="66" t="s">
        <v>91</v>
      </c>
      <c r="CX5" s="66" t="s">
        <v>86</v>
      </c>
      <c r="CY5" s="66" t="s">
        <v>87</v>
      </c>
      <c r="CZ5" s="66" t="s">
        <v>88</v>
      </c>
      <c r="DA5" s="66" t="s">
        <v>89</v>
      </c>
      <c r="DB5" s="66" t="s">
        <v>90</v>
      </c>
      <c r="DC5" s="66" t="s">
        <v>92</v>
      </c>
      <c r="DD5" s="66" t="s">
        <v>93</v>
      </c>
      <c r="DE5" s="66" t="s">
        <v>94</v>
      </c>
      <c r="DF5" s="66" t="s">
        <v>95</v>
      </c>
      <c r="DG5" s="66" t="s">
        <v>96</v>
      </c>
      <c r="DH5" s="66" t="s">
        <v>91</v>
      </c>
      <c r="DI5" s="66" t="s">
        <v>86</v>
      </c>
      <c r="DJ5" s="66" t="s">
        <v>87</v>
      </c>
      <c r="DK5" s="66" t="s">
        <v>88</v>
      </c>
      <c r="DL5" s="66" t="s">
        <v>89</v>
      </c>
      <c r="DM5" s="66" t="s">
        <v>90</v>
      </c>
      <c r="DN5" s="66" t="s">
        <v>92</v>
      </c>
      <c r="DO5" s="66" t="s">
        <v>93</v>
      </c>
      <c r="DP5" s="66" t="s">
        <v>94</v>
      </c>
      <c r="DQ5" s="66" t="s">
        <v>95</v>
      </c>
      <c r="DR5" s="66" t="s">
        <v>96</v>
      </c>
      <c r="DS5" s="66" t="s">
        <v>91</v>
      </c>
      <c r="DT5" s="66" t="s">
        <v>86</v>
      </c>
      <c r="DU5" s="66" t="s">
        <v>87</v>
      </c>
      <c r="DV5" s="66" t="s">
        <v>88</v>
      </c>
      <c r="DW5" s="66" t="s">
        <v>89</v>
      </c>
      <c r="DX5" s="66" t="s">
        <v>90</v>
      </c>
      <c r="DY5" s="66" t="s">
        <v>92</v>
      </c>
      <c r="DZ5" s="66" t="s">
        <v>93</v>
      </c>
      <c r="EA5" s="66" t="s">
        <v>94</v>
      </c>
      <c r="EB5" s="66" t="s">
        <v>95</v>
      </c>
      <c r="EC5" s="66" t="s">
        <v>96</v>
      </c>
      <c r="ED5" s="66" t="s">
        <v>91</v>
      </c>
      <c r="EE5" s="66" t="s">
        <v>86</v>
      </c>
      <c r="EF5" s="66" t="s">
        <v>87</v>
      </c>
      <c r="EG5" s="66" t="s">
        <v>88</v>
      </c>
      <c r="EH5" s="66" t="s">
        <v>89</v>
      </c>
      <c r="EI5" s="66" t="s">
        <v>90</v>
      </c>
      <c r="EJ5" s="66" t="s">
        <v>92</v>
      </c>
      <c r="EK5" s="66" t="s">
        <v>93</v>
      </c>
      <c r="EL5" s="66" t="s">
        <v>94</v>
      </c>
      <c r="EM5" s="66" t="s">
        <v>95</v>
      </c>
      <c r="EN5" s="66" t="s">
        <v>96</v>
      </c>
      <c r="EO5" s="66" t="s">
        <v>91</v>
      </c>
    </row>
    <row r="6" spans="1:148" s="55" customFormat="1">
      <c r="A6" s="56" t="s">
        <v>97</v>
      </c>
      <c r="B6" s="61">
        <f t="shared" ref="B6:X6" si="1">B7</f>
        <v>2023</v>
      </c>
      <c r="C6" s="61">
        <f t="shared" si="1"/>
        <v>16918</v>
      </c>
      <c r="D6" s="61">
        <f t="shared" si="1"/>
        <v>46</v>
      </c>
      <c r="E6" s="61">
        <f t="shared" si="1"/>
        <v>17</v>
      </c>
      <c r="F6" s="61">
        <f t="shared" si="1"/>
        <v>4</v>
      </c>
      <c r="G6" s="61">
        <f t="shared" si="1"/>
        <v>0</v>
      </c>
      <c r="H6" s="61" t="str">
        <f t="shared" si="1"/>
        <v>北海道　別海町</v>
      </c>
      <c r="I6" s="61" t="str">
        <f t="shared" si="1"/>
        <v>法適用</v>
      </c>
      <c r="J6" s="61" t="str">
        <f t="shared" si="1"/>
        <v>下水道事業</v>
      </c>
      <c r="K6" s="61" t="str">
        <f t="shared" si="1"/>
        <v>特定環境保全公共下水道</v>
      </c>
      <c r="L6" s="61" t="str">
        <f t="shared" si="1"/>
        <v>D1</v>
      </c>
      <c r="M6" s="61" t="str">
        <f t="shared" si="1"/>
        <v>非設置</v>
      </c>
      <c r="N6" s="69" t="str">
        <f t="shared" si="1"/>
        <v>-</v>
      </c>
      <c r="O6" s="69">
        <f t="shared" si="1"/>
        <v>84.8</v>
      </c>
      <c r="P6" s="69">
        <f t="shared" si="1"/>
        <v>45.74</v>
      </c>
      <c r="Q6" s="69">
        <f t="shared" si="1"/>
        <v>88.81</v>
      </c>
      <c r="R6" s="69">
        <f t="shared" si="1"/>
        <v>3369</v>
      </c>
      <c r="S6" s="69">
        <f t="shared" si="1"/>
        <v>14210</v>
      </c>
      <c r="T6" s="69">
        <f t="shared" si="1"/>
        <v>1317.17</v>
      </c>
      <c r="U6" s="69">
        <f t="shared" si="1"/>
        <v>10.79</v>
      </c>
      <c r="V6" s="69">
        <f t="shared" si="1"/>
        <v>6429</v>
      </c>
      <c r="W6" s="69">
        <f t="shared" si="1"/>
        <v>3.84</v>
      </c>
      <c r="X6" s="69">
        <f t="shared" si="1"/>
        <v>1674.22</v>
      </c>
      <c r="Y6" s="77" t="str">
        <f t="shared" ref="Y6:AH6" si="2">IF(Y7="",NA(),Y7)</f>
        <v>-</v>
      </c>
      <c r="Z6" s="77" t="str">
        <f t="shared" si="2"/>
        <v>-</v>
      </c>
      <c r="AA6" s="77" t="str">
        <f t="shared" si="2"/>
        <v>-</v>
      </c>
      <c r="AB6" s="77">
        <f t="shared" si="2"/>
        <v>93.4</v>
      </c>
      <c r="AC6" s="77">
        <f t="shared" si="2"/>
        <v>94.89</v>
      </c>
      <c r="AD6" s="77" t="str">
        <f t="shared" si="2"/>
        <v>-</v>
      </c>
      <c r="AE6" s="77" t="str">
        <f t="shared" si="2"/>
        <v>-</v>
      </c>
      <c r="AF6" s="77" t="str">
        <f t="shared" si="2"/>
        <v>-</v>
      </c>
      <c r="AG6" s="77">
        <f t="shared" si="2"/>
        <v>101.98</v>
      </c>
      <c r="AH6" s="77">
        <f t="shared" si="2"/>
        <v>102.68</v>
      </c>
      <c r="AI6" s="69" t="str">
        <f>IF(AI7="","",IF(AI7="-","【-】","【"&amp;SUBSTITUTE(TEXT(AI7,"#,##0.00"),"-","△")&amp;"】"))</f>
        <v>【105.09】</v>
      </c>
      <c r="AJ6" s="77" t="str">
        <f t="shared" ref="AJ6:AS6" si="3">IF(AJ7="",NA(),AJ7)</f>
        <v>-</v>
      </c>
      <c r="AK6" s="77" t="str">
        <f t="shared" si="3"/>
        <v>-</v>
      </c>
      <c r="AL6" s="77" t="str">
        <f t="shared" si="3"/>
        <v>-</v>
      </c>
      <c r="AM6" s="77">
        <f t="shared" si="3"/>
        <v>25.43</v>
      </c>
      <c r="AN6" s="77">
        <f t="shared" si="3"/>
        <v>41.46</v>
      </c>
      <c r="AO6" s="77" t="str">
        <f t="shared" si="3"/>
        <v>-</v>
      </c>
      <c r="AP6" s="77" t="str">
        <f t="shared" si="3"/>
        <v>-</v>
      </c>
      <c r="AQ6" s="77" t="str">
        <f t="shared" si="3"/>
        <v>-</v>
      </c>
      <c r="AR6" s="77">
        <f t="shared" si="3"/>
        <v>52.27</v>
      </c>
      <c r="AS6" s="77">
        <f t="shared" si="3"/>
        <v>58.68</v>
      </c>
      <c r="AT6" s="69" t="str">
        <f>IF(AT7="","",IF(AT7="-","【-】","【"&amp;SUBSTITUTE(TEXT(AT7,"#,##0.00"),"-","△")&amp;"】"))</f>
        <v>【65.73】</v>
      </c>
      <c r="AU6" s="77" t="str">
        <f t="shared" ref="AU6:BD6" si="4">IF(AU7="",NA(),AU7)</f>
        <v>-</v>
      </c>
      <c r="AV6" s="77" t="str">
        <f t="shared" si="4"/>
        <v>-</v>
      </c>
      <c r="AW6" s="77" t="str">
        <f t="shared" si="4"/>
        <v>-</v>
      </c>
      <c r="AX6" s="77">
        <f t="shared" si="4"/>
        <v>20.76</v>
      </c>
      <c r="AY6" s="77">
        <f t="shared" si="4"/>
        <v>28.75</v>
      </c>
      <c r="AZ6" s="77" t="str">
        <f t="shared" si="4"/>
        <v>-</v>
      </c>
      <c r="BA6" s="77" t="str">
        <f t="shared" si="4"/>
        <v>-</v>
      </c>
      <c r="BB6" s="77" t="str">
        <f t="shared" si="4"/>
        <v>-</v>
      </c>
      <c r="BC6" s="77">
        <f t="shared" si="4"/>
        <v>41.51</v>
      </c>
      <c r="BD6" s="77">
        <f t="shared" si="4"/>
        <v>45.01</v>
      </c>
      <c r="BE6" s="69" t="str">
        <f>IF(BE7="","",IF(BE7="-","【-】","【"&amp;SUBSTITUTE(TEXT(BE7,"#,##0.00"),"-","△")&amp;"】"))</f>
        <v>【48.91】</v>
      </c>
      <c r="BF6" s="77" t="str">
        <f t="shared" ref="BF6:BO6" si="5">IF(BF7="",NA(),BF7)</f>
        <v>-</v>
      </c>
      <c r="BG6" s="77" t="str">
        <f t="shared" si="5"/>
        <v>-</v>
      </c>
      <c r="BH6" s="77" t="str">
        <f t="shared" si="5"/>
        <v>-</v>
      </c>
      <c r="BI6" s="77">
        <f t="shared" si="5"/>
        <v>517.49</v>
      </c>
      <c r="BJ6" s="77">
        <f t="shared" si="5"/>
        <v>482.97</v>
      </c>
      <c r="BK6" s="77" t="str">
        <f t="shared" si="5"/>
        <v>-</v>
      </c>
      <c r="BL6" s="77" t="str">
        <f t="shared" si="5"/>
        <v>-</v>
      </c>
      <c r="BM6" s="77" t="str">
        <f t="shared" si="5"/>
        <v>-</v>
      </c>
      <c r="BN6" s="77">
        <f t="shared" si="5"/>
        <v>1160.22</v>
      </c>
      <c r="BO6" s="77">
        <f t="shared" si="5"/>
        <v>1141.98</v>
      </c>
      <c r="BP6" s="69" t="str">
        <f>IF(BP7="","",IF(BP7="-","【-】","【"&amp;SUBSTITUTE(TEXT(BP7,"#,##0.00"),"-","△")&amp;"】"))</f>
        <v>【1,156.82】</v>
      </c>
      <c r="BQ6" s="77" t="str">
        <f t="shared" ref="BQ6:BZ6" si="6">IF(BQ7="",NA(),BQ7)</f>
        <v>-</v>
      </c>
      <c r="BR6" s="77" t="str">
        <f t="shared" si="6"/>
        <v>-</v>
      </c>
      <c r="BS6" s="77" t="str">
        <f t="shared" si="6"/>
        <v>-</v>
      </c>
      <c r="BT6" s="77">
        <f t="shared" si="6"/>
        <v>60.6</v>
      </c>
      <c r="BU6" s="77">
        <f t="shared" si="6"/>
        <v>41.43</v>
      </c>
      <c r="BV6" s="77" t="str">
        <f t="shared" si="6"/>
        <v>-</v>
      </c>
      <c r="BW6" s="77" t="str">
        <f t="shared" si="6"/>
        <v>-</v>
      </c>
      <c r="BX6" s="77" t="str">
        <f t="shared" si="6"/>
        <v>-</v>
      </c>
      <c r="BY6" s="77">
        <f t="shared" si="6"/>
        <v>81.81</v>
      </c>
      <c r="BZ6" s="77">
        <f t="shared" si="6"/>
        <v>82.27</v>
      </c>
      <c r="CA6" s="69" t="str">
        <f>IF(CA7="","",IF(CA7="-","【-】","【"&amp;SUBSTITUTE(TEXT(CA7,"#,##0.00"),"-","△")&amp;"】"))</f>
        <v>【75.33】</v>
      </c>
      <c r="CB6" s="77" t="str">
        <f t="shared" ref="CB6:CK6" si="7">IF(CB7="",NA(),CB7)</f>
        <v>-</v>
      </c>
      <c r="CC6" s="77" t="str">
        <f t="shared" si="7"/>
        <v>-</v>
      </c>
      <c r="CD6" s="77" t="str">
        <f t="shared" si="7"/>
        <v>-</v>
      </c>
      <c r="CE6" s="77">
        <f t="shared" si="7"/>
        <v>261.79000000000002</v>
      </c>
      <c r="CF6" s="77">
        <f t="shared" si="7"/>
        <v>383.11</v>
      </c>
      <c r="CG6" s="77" t="str">
        <f t="shared" si="7"/>
        <v>-</v>
      </c>
      <c r="CH6" s="77" t="str">
        <f t="shared" si="7"/>
        <v>-</v>
      </c>
      <c r="CI6" s="77" t="str">
        <f t="shared" si="7"/>
        <v>-</v>
      </c>
      <c r="CJ6" s="77">
        <f t="shared" si="7"/>
        <v>193.59</v>
      </c>
      <c r="CK6" s="77">
        <f t="shared" si="7"/>
        <v>194.42</v>
      </c>
      <c r="CL6" s="69" t="str">
        <f>IF(CL7="","",IF(CL7="-","【-】","【"&amp;SUBSTITUTE(TEXT(CL7,"#,##0.00"),"-","△")&amp;"】"))</f>
        <v>【215.73】</v>
      </c>
      <c r="CM6" s="77" t="str">
        <f t="shared" ref="CM6:CV6" si="8">IF(CM7="",NA(),CM7)</f>
        <v>-</v>
      </c>
      <c r="CN6" s="77" t="str">
        <f t="shared" si="8"/>
        <v>-</v>
      </c>
      <c r="CO6" s="77" t="str">
        <f t="shared" si="8"/>
        <v>-</v>
      </c>
      <c r="CP6" s="77">
        <f t="shared" si="8"/>
        <v>63.41</v>
      </c>
      <c r="CQ6" s="77">
        <f t="shared" si="8"/>
        <v>56.83</v>
      </c>
      <c r="CR6" s="77" t="str">
        <f t="shared" si="8"/>
        <v>-</v>
      </c>
      <c r="CS6" s="77" t="str">
        <f t="shared" si="8"/>
        <v>-</v>
      </c>
      <c r="CT6" s="77" t="str">
        <f t="shared" si="8"/>
        <v>-</v>
      </c>
      <c r="CU6" s="77">
        <f t="shared" si="8"/>
        <v>45.3</v>
      </c>
      <c r="CV6" s="77">
        <f t="shared" si="8"/>
        <v>45.6</v>
      </c>
      <c r="CW6" s="69" t="str">
        <f>IF(CW7="","",IF(CW7="-","【-】","【"&amp;SUBSTITUTE(TEXT(CW7,"#,##0.00"),"-","△")&amp;"】"))</f>
        <v>【43.28】</v>
      </c>
      <c r="CX6" s="77" t="str">
        <f t="shared" ref="CX6:DG6" si="9">IF(CX7="",NA(),CX7)</f>
        <v>-</v>
      </c>
      <c r="CY6" s="77" t="str">
        <f t="shared" si="9"/>
        <v>-</v>
      </c>
      <c r="CZ6" s="77" t="str">
        <f t="shared" si="9"/>
        <v>-</v>
      </c>
      <c r="DA6" s="77">
        <f t="shared" si="9"/>
        <v>98.93</v>
      </c>
      <c r="DB6" s="77">
        <f t="shared" si="9"/>
        <v>98.97</v>
      </c>
      <c r="DC6" s="77" t="str">
        <f t="shared" si="9"/>
        <v>-</v>
      </c>
      <c r="DD6" s="77" t="str">
        <f t="shared" si="9"/>
        <v>-</v>
      </c>
      <c r="DE6" s="77" t="str">
        <f t="shared" si="9"/>
        <v>-</v>
      </c>
      <c r="DF6" s="77">
        <f t="shared" si="9"/>
        <v>88.37</v>
      </c>
      <c r="DG6" s="77">
        <f t="shared" si="9"/>
        <v>88.66</v>
      </c>
      <c r="DH6" s="69" t="str">
        <f>IF(DH7="","",IF(DH7="-","【-】","【"&amp;SUBSTITUTE(TEXT(DH7,"#,##0.00"),"-","△")&amp;"】"))</f>
        <v>【86.21】</v>
      </c>
      <c r="DI6" s="77" t="str">
        <f t="shared" ref="DI6:DR6" si="10">IF(DI7="",NA(),DI7)</f>
        <v>-</v>
      </c>
      <c r="DJ6" s="77" t="str">
        <f t="shared" si="10"/>
        <v>-</v>
      </c>
      <c r="DK6" s="77" t="str">
        <f t="shared" si="10"/>
        <v>-</v>
      </c>
      <c r="DL6" s="77">
        <f t="shared" si="10"/>
        <v>64.37</v>
      </c>
      <c r="DM6" s="77">
        <f t="shared" si="10"/>
        <v>66.069999999999993</v>
      </c>
      <c r="DN6" s="77" t="str">
        <f t="shared" si="10"/>
        <v>-</v>
      </c>
      <c r="DO6" s="77" t="str">
        <f t="shared" si="10"/>
        <v>-</v>
      </c>
      <c r="DP6" s="77" t="str">
        <f t="shared" si="10"/>
        <v>-</v>
      </c>
      <c r="DQ6" s="77">
        <f t="shared" si="10"/>
        <v>32.57</v>
      </c>
      <c r="DR6" s="77">
        <f t="shared" si="10"/>
        <v>33.159999999999997</v>
      </c>
      <c r="DS6" s="69" t="str">
        <f>IF(DS7="","",IF(DS7="-","【-】","【"&amp;SUBSTITUTE(TEXT(DS7,"#,##0.00"),"-","△")&amp;"】"))</f>
        <v>【29.62】</v>
      </c>
      <c r="DT6" s="77" t="str">
        <f t="shared" ref="DT6:EC6" si="11">IF(DT7="",NA(),DT7)</f>
        <v>-</v>
      </c>
      <c r="DU6" s="77" t="str">
        <f t="shared" si="11"/>
        <v>-</v>
      </c>
      <c r="DV6" s="77" t="str">
        <f t="shared" si="11"/>
        <v>-</v>
      </c>
      <c r="DW6" s="69">
        <f t="shared" si="11"/>
        <v>0</v>
      </c>
      <c r="DX6" s="69">
        <f t="shared" si="11"/>
        <v>0</v>
      </c>
      <c r="DY6" s="77" t="str">
        <f t="shared" si="11"/>
        <v>-</v>
      </c>
      <c r="DZ6" s="77" t="str">
        <f t="shared" si="11"/>
        <v>-</v>
      </c>
      <c r="EA6" s="77" t="str">
        <f t="shared" si="11"/>
        <v>-</v>
      </c>
      <c r="EB6" s="77">
        <f t="shared" si="11"/>
        <v>4.e-002</v>
      </c>
      <c r="EC6" s="77">
        <f t="shared" si="11"/>
        <v>0.12</v>
      </c>
      <c r="ED6" s="69" t="str">
        <f>IF(ED7="","",IF(ED7="-","【-】","【"&amp;SUBSTITUTE(TEXT(ED7,"#,##0.00"),"-","△")&amp;"】"))</f>
        <v>【0.09】</v>
      </c>
      <c r="EE6" s="77" t="str">
        <f t="shared" ref="EE6:EN6" si="12">IF(EE7="",NA(),EE7)</f>
        <v>-</v>
      </c>
      <c r="EF6" s="77" t="str">
        <f t="shared" si="12"/>
        <v>-</v>
      </c>
      <c r="EG6" s="77" t="str">
        <f t="shared" si="12"/>
        <v>-</v>
      </c>
      <c r="EH6" s="69">
        <f t="shared" si="12"/>
        <v>0</v>
      </c>
      <c r="EI6" s="69">
        <f t="shared" si="12"/>
        <v>0</v>
      </c>
      <c r="EJ6" s="77" t="str">
        <f t="shared" si="12"/>
        <v>-</v>
      </c>
      <c r="EK6" s="77" t="str">
        <f t="shared" si="12"/>
        <v>-</v>
      </c>
      <c r="EL6" s="77" t="str">
        <f t="shared" si="12"/>
        <v>-</v>
      </c>
      <c r="EM6" s="77">
        <f t="shared" si="12"/>
        <v>0.22</v>
      </c>
      <c r="EN6" s="77">
        <f t="shared" si="12"/>
        <v>0.17</v>
      </c>
      <c r="EO6" s="69" t="str">
        <f>IF(EO7="","",IF(EO7="-","【-】","【"&amp;SUBSTITUTE(TEXT(EO7,"#,##0.00"),"-","△")&amp;"】"))</f>
        <v>【0.11】</v>
      </c>
    </row>
    <row r="7" spans="1:148" s="55" customFormat="1">
      <c r="A7" s="56"/>
      <c r="B7" s="62">
        <v>2023</v>
      </c>
      <c r="C7" s="62">
        <v>16918</v>
      </c>
      <c r="D7" s="62">
        <v>46</v>
      </c>
      <c r="E7" s="62">
        <v>17</v>
      </c>
      <c r="F7" s="62">
        <v>4</v>
      </c>
      <c r="G7" s="62">
        <v>0</v>
      </c>
      <c r="H7" s="62" t="s">
        <v>98</v>
      </c>
      <c r="I7" s="62" t="s">
        <v>99</v>
      </c>
      <c r="J7" s="62" t="s">
        <v>100</v>
      </c>
      <c r="K7" s="62" t="s">
        <v>15</v>
      </c>
      <c r="L7" s="62" t="s">
        <v>101</v>
      </c>
      <c r="M7" s="62" t="s">
        <v>102</v>
      </c>
      <c r="N7" s="70" t="s">
        <v>103</v>
      </c>
      <c r="O7" s="70">
        <v>84.8</v>
      </c>
      <c r="P7" s="70">
        <v>45.74</v>
      </c>
      <c r="Q7" s="70">
        <v>88.81</v>
      </c>
      <c r="R7" s="70">
        <v>3369</v>
      </c>
      <c r="S7" s="70">
        <v>14210</v>
      </c>
      <c r="T7" s="70">
        <v>1317.17</v>
      </c>
      <c r="U7" s="70">
        <v>10.79</v>
      </c>
      <c r="V7" s="70">
        <v>6429</v>
      </c>
      <c r="W7" s="70">
        <v>3.84</v>
      </c>
      <c r="X7" s="70">
        <v>1674.22</v>
      </c>
      <c r="Y7" s="70" t="s">
        <v>103</v>
      </c>
      <c r="Z7" s="70" t="s">
        <v>103</v>
      </c>
      <c r="AA7" s="70" t="s">
        <v>103</v>
      </c>
      <c r="AB7" s="70">
        <v>93.4</v>
      </c>
      <c r="AC7" s="70">
        <v>94.89</v>
      </c>
      <c r="AD7" s="70" t="s">
        <v>103</v>
      </c>
      <c r="AE7" s="70" t="s">
        <v>103</v>
      </c>
      <c r="AF7" s="70" t="s">
        <v>103</v>
      </c>
      <c r="AG7" s="70">
        <v>101.98</v>
      </c>
      <c r="AH7" s="70">
        <v>102.68</v>
      </c>
      <c r="AI7" s="70">
        <v>105.09</v>
      </c>
      <c r="AJ7" s="70" t="s">
        <v>103</v>
      </c>
      <c r="AK7" s="70" t="s">
        <v>103</v>
      </c>
      <c r="AL7" s="70" t="s">
        <v>103</v>
      </c>
      <c r="AM7" s="70">
        <v>25.43</v>
      </c>
      <c r="AN7" s="70">
        <v>41.46</v>
      </c>
      <c r="AO7" s="70" t="s">
        <v>103</v>
      </c>
      <c r="AP7" s="70" t="s">
        <v>103</v>
      </c>
      <c r="AQ7" s="70" t="s">
        <v>103</v>
      </c>
      <c r="AR7" s="70">
        <v>52.27</v>
      </c>
      <c r="AS7" s="70">
        <v>58.68</v>
      </c>
      <c r="AT7" s="70">
        <v>65.73</v>
      </c>
      <c r="AU7" s="70" t="s">
        <v>103</v>
      </c>
      <c r="AV7" s="70" t="s">
        <v>103</v>
      </c>
      <c r="AW7" s="70" t="s">
        <v>103</v>
      </c>
      <c r="AX7" s="70">
        <v>20.76</v>
      </c>
      <c r="AY7" s="70">
        <v>28.75</v>
      </c>
      <c r="AZ7" s="70" t="s">
        <v>103</v>
      </c>
      <c r="BA7" s="70" t="s">
        <v>103</v>
      </c>
      <c r="BB7" s="70" t="s">
        <v>103</v>
      </c>
      <c r="BC7" s="70">
        <v>41.51</v>
      </c>
      <c r="BD7" s="70">
        <v>45.01</v>
      </c>
      <c r="BE7" s="70">
        <v>48.91</v>
      </c>
      <c r="BF7" s="70" t="s">
        <v>103</v>
      </c>
      <c r="BG7" s="70" t="s">
        <v>103</v>
      </c>
      <c r="BH7" s="70" t="s">
        <v>103</v>
      </c>
      <c r="BI7" s="70">
        <v>517.49</v>
      </c>
      <c r="BJ7" s="70">
        <v>482.97</v>
      </c>
      <c r="BK7" s="70" t="s">
        <v>103</v>
      </c>
      <c r="BL7" s="70" t="s">
        <v>103</v>
      </c>
      <c r="BM7" s="70" t="s">
        <v>103</v>
      </c>
      <c r="BN7" s="70">
        <v>1160.22</v>
      </c>
      <c r="BO7" s="70">
        <v>1141.98</v>
      </c>
      <c r="BP7" s="70">
        <v>1156.82</v>
      </c>
      <c r="BQ7" s="70" t="s">
        <v>103</v>
      </c>
      <c r="BR7" s="70" t="s">
        <v>103</v>
      </c>
      <c r="BS7" s="70" t="s">
        <v>103</v>
      </c>
      <c r="BT7" s="70">
        <v>60.6</v>
      </c>
      <c r="BU7" s="70">
        <v>41.43</v>
      </c>
      <c r="BV7" s="70" t="s">
        <v>103</v>
      </c>
      <c r="BW7" s="70" t="s">
        <v>103</v>
      </c>
      <c r="BX7" s="70" t="s">
        <v>103</v>
      </c>
      <c r="BY7" s="70">
        <v>81.81</v>
      </c>
      <c r="BZ7" s="70">
        <v>82.27</v>
      </c>
      <c r="CA7" s="70">
        <v>75.33</v>
      </c>
      <c r="CB7" s="70" t="s">
        <v>103</v>
      </c>
      <c r="CC7" s="70" t="s">
        <v>103</v>
      </c>
      <c r="CD7" s="70" t="s">
        <v>103</v>
      </c>
      <c r="CE7" s="70">
        <v>261.79000000000002</v>
      </c>
      <c r="CF7" s="70">
        <v>383.11</v>
      </c>
      <c r="CG7" s="70" t="s">
        <v>103</v>
      </c>
      <c r="CH7" s="70" t="s">
        <v>103</v>
      </c>
      <c r="CI7" s="70" t="s">
        <v>103</v>
      </c>
      <c r="CJ7" s="70">
        <v>193.59</v>
      </c>
      <c r="CK7" s="70">
        <v>194.42</v>
      </c>
      <c r="CL7" s="70">
        <v>215.73</v>
      </c>
      <c r="CM7" s="70" t="s">
        <v>103</v>
      </c>
      <c r="CN7" s="70" t="s">
        <v>103</v>
      </c>
      <c r="CO7" s="70" t="s">
        <v>103</v>
      </c>
      <c r="CP7" s="70">
        <v>63.41</v>
      </c>
      <c r="CQ7" s="70">
        <v>56.83</v>
      </c>
      <c r="CR7" s="70" t="s">
        <v>103</v>
      </c>
      <c r="CS7" s="70" t="s">
        <v>103</v>
      </c>
      <c r="CT7" s="70" t="s">
        <v>103</v>
      </c>
      <c r="CU7" s="70">
        <v>45.3</v>
      </c>
      <c r="CV7" s="70">
        <v>45.6</v>
      </c>
      <c r="CW7" s="70">
        <v>43.28</v>
      </c>
      <c r="CX7" s="70" t="s">
        <v>103</v>
      </c>
      <c r="CY7" s="70" t="s">
        <v>103</v>
      </c>
      <c r="CZ7" s="70" t="s">
        <v>103</v>
      </c>
      <c r="DA7" s="70">
        <v>98.93</v>
      </c>
      <c r="DB7" s="70">
        <v>98.97</v>
      </c>
      <c r="DC7" s="70" t="s">
        <v>103</v>
      </c>
      <c r="DD7" s="70" t="s">
        <v>103</v>
      </c>
      <c r="DE7" s="70" t="s">
        <v>103</v>
      </c>
      <c r="DF7" s="70">
        <v>88.37</v>
      </c>
      <c r="DG7" s="70">
        <v>88.66</v>
      </c>
      <c r="DH7" s="70">
        <v>86.21</v>
      </c>
      <c r="DI7" s="70" t="s">
        <v>103</v>
      </c>
      <c r="DJ7" s="70" t="s">
        <v>103</v>
      </c>
      <c r="DK7" s="70" t="s">
        <v>103</v>
      </c>
      <c r="DL7" s="70">
        <v>64.37</v>
      </c>
      <c r="DM7" s="70">
        <v>66.069999999999993</v>
      </c>
      <c r="DN7" s="70" t="s">
        <v>103</v>
      </c>
      <c r="DO7" s="70" t="s">
        <v>103</v>
      </c>
      <c r="DP7" s="70" t="s">
        <v>103</v>
      </c>
      <c r="DQ7" s="70">
        <v>32.57</v>
      </c>
      <c r="DR7" s="70">
        <v>33.159999999999997</v>
      </c>
      <c r="DS7" s="70">
        <v>29.62</v>
      </c>
      <c r="DT7" s="70" t="s">
        <v>103</v>
      </c>
      <c r="DU7" s="70" t="s">
        <v>103</v>
      </c>
      <c r="DV7" s="70" t="s">
        <v>103</v>
      </c>
      <c r="DW7" s="70">
        <v>0</v>
      </c>
      <c r="DX7" s="70">
        <v>0</v>
      </c>
      <c r="DY7" s="70" t="s">
        <v>103</v>
      </c>
      <c r="DZ7" s="70" t="s">
        <v>103</v>
      </c>
      <c r="EA7" s="70" t="s">
        <v>103</v>
      </c>
      <c r="EB7" s="70">
        <v>4.e-002</v>
      </c>
      <c r="EC7" s="70">
        <v>0.12</v>
      </c>
      <c r="ED7" s="70">
        <v>9.e-002</v>
      </c>
      <c r="EE7" s="70" t="s">
        <v>103</v>
      </c>
      <c r="EF7" s="70" t="s">
        <v>103</v>
      </c>
      <c r="EG7" s="70" t="s">
        <v>103</v>
      </c>
      <c r="EH7" s="70">
        <v>0</v>
      </c>
      <c r="EI7" s="70">
        <v>0</v>
      </c>
      <c r="EJ7" s="70" t="s">
        <v>103</v>
      </c>
      <c r="EK7" s="70" t="s">
        <v>103</v>
      </c>
      <c r="EL7" s="70" t="s">
        <v>103</v>
      </c>
      <c r="EM7" s="70">
        <v>0.22</v>
      </c>
      <c r="EN7" s="70">
        <v>0.17</v>
      </c>
      <c r="EO7" s="70">
        <v>0.11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皆川 好太郎</cp:lastModifiedBy>
  <dcterms:created xsi:type="dcterms:W3CDTF">2025-01-24T07:09:06Z</dcterms:created>
  <dcterms:modified xsi:type="dcterms:W3CDTF">2025-01-31T09:27:24Z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2025-01-31T09:27:24Z</vt:filetime>
  </property>
</Properties>
</file>